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0" yWindow="0" windowWidth="25380" windowHeight="14700"/>
  </bookViews>
  <sheets>
    <sheet name="Sheet2" sheetId="2" r:id="rId1"/>
    <sheet name="Sheet3" sheetId="3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C3" i="2"/>
  <c r="I16" i="2"/>
  <c r="I17" i="2"/>
  <c r="E15" i="2"/>
  <c r="E16" i="2"/>
  <c r="E30" i="2"/>
  <c r="E32" i="2"/>
  <c r="E21" i="2"/>
  <c r="F20" i="2"/>
  <c r="E18" i="2"/>
  <c r="C8" i="2"/>
  <c r="C9" i="2"/>
  <c r="C10" i="2"/>
  <c r="E33" i="2"/>
</calcChain>
</file>

<file path=xl/sharedStrings.xml><?xml version="1.0" encoding="utf-8"?>
<sst xmlns="http://schemas.openxmlformats.org/spreadsheetml/2006/main" count="34" uniqueCount="34">
  <si>
    <t>Income Statement, 2016</t>
  </si>
  <si>
    <t>Revenues</t>
  </si>
  <si>
    <t>COGS</t>
  </si>
  <si>
    <t>Expenses excl Interest</t>
  </si>
  <si>
    <t>EBIT</t>
  </si>
  <si>
    <t>Interest</t>
  </si>
  <si>
    <t>EBT</t>
  </si>
  <si>
    <t>Tax 40%</t>
  </si>
  <si>
    <t>Net Income</t>
  </si>
  <si>
    <t>Cash</t>
  </si>
  <si>
    <t>A/R</t>
  </si>
  <si>
    <t>Inventory</t>
  </si>
  <si>
    <t>Current Assets</t>
  </si>
  <si>
    <t>Gross PP&amp;E</t>
  </si>
  <si>
    <t>Acc Depr</t>
  </si>
  <si>
    <t>Net PPE</t>
  </si>
  <si>
    <t>TOTAL ASSETS</t>
  </si>
  <si>
    <t>A/P</t>
  </si>
  <si>
    <t>Accruals</t>
  </si>
  <si>
    <t>Short Term Debt</t>
  </si>
  <si>
    <t>Current Liabi</t>
  </si>
  <si>
    <t>LT Debt</t>
  </si>
  <si>
    <t>Total LIABILITIES</t>
  </si>
  <si>
    <t>Par+Proceeds</t>
  </si>
  <si>
    <t>Ret Earning</t>
  </si>
  <si>
    <t>Tot Com Equity</t>
  </si>
  <si>
    <t>Dividend per share</t>
  </si>
  <si>
    <t># of Common Share</t>
  </si>
  <si>
    <t>DSO</t>
  </si>
  <si>
    <t>Accnt Rec Turnover</t>
  </si>
  <si>
    <t>Average A/R</t>
  </si>
  <si>
    <t>Calculation</t>
  </si>
  <si>
    <t>Interest Coverage</t>
  </si>
  <si>
    <t>Current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</si>
</sst>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3" borderId="0" xfId="0" applyFill="1"/>
    <xf numFmtId="2" fontId="0" fillId="3" borderId="0" xfId="0" applyNumberFormat="1" applyFill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H31" sqref="H31"/>
    </sheetView>
  </sheetViews>
  <sheetFormatPr baseColWidth="10" defaultColWidth="8.83203125" defaultRowHeight="14" x14ac:dyDescent="0"/>
  <cols>
    <col min="2" max="2" width="22.6640625" bestFit="1" customWidth="1"/>
    <col min="4" max="4" width="18.5" bestFit="1" customWidth="1"/>
    <col min="5" max="6" width="12.5" customWidth="1"/>
    <col min="8" max="8" width="18.1640625" bestFit="1" customWidth="1"/>
  </cols>
  <sheetData>
    <row r="2" spans="2:9">
      <c r="B2" s="4" t="s">
        <v>0</v>
      </c>
      <c r="C2" s="4"/>
    </row>
    <row r="3" spans="2:9">
      <c r="B3" t="s">
        <v>1</v>
      </c>
      <c r="C3">
        <f>C4+C5+C6</f>
        <v>1000</v>
      </c>
    </row>
    <row r="4" spans="2:9">
      <c r="B4" t="s">
        <v>2</v>
      </c>
      <c r="C4">
        <v>600</v>
      </c>
    </row>
    <row r="5" spans="2:9">
      <c r="B5" t="s">
        <v>3</v>
      </c>
      <c r="C5">
        <v>50</v>
      </c>
    </row>
    <row r="6" spans="2:9">
      <c r="B6" t="s">
        <v>4</v>
      </c>
      <c r="C6" s="2">
        <f>50*7</f>
        <v>350</v>
      </c>
    </row>
    <row r="7" spans="2:9">
      <c r="B7" t="s">
        <v>5</v>
      </c>
      <c r="C7">
        <v>50</v>
      </c>
    </row>
    <row r="8" spans="2:9">
      <c r="B8" t="s">
        <v>6</v>
      </c>
      <c r="C8" s="2">
        <f>C6-C7</f>
        <v>300</v>
      </c>
    </row>
    <row r="9" spans="2:9">
      <c r="B9" t="s">
        <v>7</v>
      </c>
      <c r="C9" s="2">
        <f>C8*0.4</f>
        <v>120</v>
      </c>
    </row>
    <row r="10" spans="2:9">
      <c r="B10" t="s">
        <v>8</v>
      </c>
      <c r="C10" s="2">
        <f>C8-C9</f>
        <v>180</v>
      </c>
    </row>
    <row r="13" spans="2:9">
      <c r="E13">
        <v>2016</v>
      </c>
      <c r="F13">
        <v>2015</v>
      </c>
    </row>
    <row r="14" spans="2:9">
      <c r="D14" t="s">
        <v>9</v>
      </c>
      <c r="E14">
        <v>50</v>
      </c>
      <c r="F14">
        <v>30</v>
      </c>
      <c r="H14" s="5" t="s">
        <v>31</v>
      </c>
      <c r="I14" s="5"/>
    </row>
    <row r="15" spans="2:9">
      <c r="D15" t="s">
        <v>10</v>
      </c>
      <c r="E15" s="2">
        <f>(I17*2)-F15</f>
        <v>60</v>
      </c>
      <c r="F15">
        <v>40</v>
      </c>
      <c r="H15" s="1" t="s">
        <v>28</v>
      </c>
      <c r="I15" s="1">
        <v>18.25</v>
      </c>
    </row>
    <row r="16" spans="2:9">
      <c r="D16" t="s">
        <v>11</v>
      </c>
      <c r="E16" s="2">
        <f>E17-E15-E14</f>
        <v>90</v>
      </c>
      <c r="F16">
        <v>80</v>
      </c>
      <c r="H16" s="1" t="s">
        <v>29</v>
      </c>
      <c r="I16" s="1">
        <f>365/I15</f>
        <v>20</v>
      </c>
    </row>
    <row r="17" spans="4:9">
      <c r="D17" t="s">
        <v>12</v>
      </c>
      <c r="E17" s="2">
        <v>200</v>
      </c>
      <c r="F17">
        <v>150</v>
      </c>
      <c r="H17" s="1" t="s">
        <v>30</v>
      </c>
      <c r="I17" s="1">
        <f>C3/I16</f>
        <v>50</v>
      </c>
    </row>
    <row r="18" spans="4:9">
      <c r="D18" t="s">
        <v>13</v>
      </c>
      <c r="E18" s="2">
        <f>E19+E20</f>
        <v>1000</v>
      </c>
      <c r="F18">
        <v>900</v>
      </c>
      <c r="H18" s="1" t="s">
        <v>32</v>
      </c>
      <c r="I18">
        <v>7</v>
      </c>
    </row>
    <row r="19" spans="4:9">
      <c r="D19" t="s">
        <v>14</v>
      </c>
      <c r="E19">
        <v>200</v>
      </c>
      <c r="F19">
        <v>150</v>
      </c>
      <c r="H19" s="1" t="s">
        <v>33</v>
      </c>
      <c r="I19">
        <v>2</v>
      </c>
    </row>
    <row r="20" spans="4:9">
      <c r="D20" t="s">
        <v>15</v>
      </c>
      <c r="E20">
        <v>800</v>
      </c>
      <c r="F20">
        <f>F18-F19</f>
        <v>750</v>
      </c>
    </row>
    <row r="21" spans="4:9">
      <c r="D21" t="s">
        <v>16</v>
      </c>
      <c r="E21" s="2">
        <f>E20+E17</f>
        <v>1000</v>
      </c>
      <c r="F21">
        <v>900</v>
      </c>
    </row>
    <row r="23" spans="4:9">
      <c r="D23" t="s">
        <v>17</v>
      </c>
      <c r="E23">
        <v>30</v>
      </c>
      <c r="F23">
        <v>10</v>
      </c>
    </row>
    <row r="24" spans="4:9">
      <c r="D24" t="s">
        <v>18</v>
      </c>
      <c r="E24">
        <v>20</v>
      </c>
      <c r="F24">
        <v>10</v>
      </c>
    </row>
    <row r="25" spans="4:9">
      <c r="D25" t="s">
        <v>19</v>
      </c>
      <c r="E25">
        <v>50</v>
      </c>
      <c r="F25">
        <v>80</v>
      </c>
    </row>
    <row r="26" spans="4:9">
      <c r="D26" t="s">
        <v>20</v>
      </c>
      <c r="E26">
        <v>100</v>
      </c>
      <c r="F26">
        <v>100</v>
      </c>
    </row>
    <row r="27" spans="4:9">
      <c r="D27" t="s">
        <v>21</v>
      </c>
      <c r="E27">
        <v>350</v>
      </c>
      <c r="F27">
        <v>300</v>
      </c>
    </row>
    <row r="28" spans="4:9">
      <c r="D28" t="s">
        <v>22</v>
      </c>
      <c r="E28">
        <v>450</v>
      </c>
      <c r="F28">
        <v>400</v>
      </c>
    </row>
    <row r="30" spans="4:9">
      <c r="D30" t="s">
        <v>23</v>
      </c>
      <c r="E30" s="2">
        <f>F30</f>
        <v>100</v>
      </c>
      <c r="F30">
        <v>100</v>
      </c>
    </row>
    <row r="31" spans="4:9">
      <c r="D31" t="s">
        <v>24</v>
      </c>
      <c r="E31" s="2">
        <v>450</v>
      </c>
      <c r="F31">
        <v>400</v>
      </c>
    </row>
    <row r="32" spans="4:9">
      <c r="D32" t="s">
        <v>25</v>
      </c>
      <c r="E32" s="2">
        <f>1000-450</f>
        <v>550</v>
      </c>
      <c r="F32">
        <v>500</v>
      </c>
    </row>
    <row r="33" spans="4:6">
      <c r="D33" t="s">
        <v>26</v>
      </c>
      <c r="E33" s="3">
        <f>(F31+C10-E31)/E34</f>
        <v>1.3</v>
      </c>
    </row>
    <row r="34" spans="4:6">
      <c r="D34" t="s">
        <v>27</v>
      </c>
      <c r="E34">
        <v>100</v>
      </c>
      <c r="F34">
        <v>100</v>
      </c>
    </row>
  </sheetData>
  <mergeCells count="2">
    <mergeCell ref="B2:C2"/>
    <mergeCell ref="H14:I1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The Boston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Agarwal Akshay</dc:creator>
  <cp:lastModifiedBy>jonathan mendez</cp:lastModifiedBy>
  <dcterms:created xsi:type="dcterms:W3CDTF">2017-06-11T04:06:16Z</dcterms:created>
  <dcterms:modified xsi:type="dcterms:W3CDTF">2017-06-13T04:41:50Z</dcterms:modified>
</cp:coreProperties>
</file>